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95" windowHeight="5130" activeTab="0"/>
  </bookViews>
  <sheets>
    <sheet name="Estructura electrónic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<sst xmlns="http://schemas.openxmlformats.org/spreadsheetml/2006/main" count="15" uniqueCount="15">
  <si>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</t>
  </si>
  <si>
    <t>p</t>
  </si>
  <si>
    <t>d</t>
  </si>
  <si>
    <t>f</t>
  </si>
  <si>
    <t>n=1</t>
  </si>
  <si>
    <t>n=2</t>
  </si>
  <si>
    <t>n=3</t>
  </si>
  <si>
    <t>n=4</t>
  </si>
  <si>
    <t>n=5</t>
  </si>
  <si>
    <t>n=6</t>
  </si>
  <si>
    <t>n=7</t>
  </si>
  <si>
    <t xml:space="preserve">  (Introduce el número atómico)</t>
  </si>
  <si>
    <t>Número atómico ( Z ).:</t>
  </si>
  <si>
    <r>
      <t>Ó</t>
    </r>
    <r>
      <rPr>
        <sz val="8"/>
        <rFont val="Arial"/>
        <family val="0"/>
      </rPr>
      <t xml:space="preserve"> </t>
    </r>
  </si>
  <si>
    <t>Pedro Martínez Fernández (www.educamix.com)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</si>
</sst>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sz val="8"/>
      <name val="Arial"/>
      <family val="0"/>
    </font>
    <font>
      <sz val="24"/>
      <color indexed="10"/>
      <name val="Arial"/>
      <family val="0"/>
    </font>
    <font>
      <b/>
      <sz val="20"/>
      <name val="Arial"/>
      <family val="0"/>
    </font>
    <font>
      <b/>
      <sz val="10"/>
      <color indexed="10"/>
      <name val="Arial"/>
      <family val="2"/>
    </font>
    <font>
      <sz val="8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4" xfId="0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workbookViewId="0" topLeftCell="A1">
      <selection activeCell="D2" sqref="D2"/>
    </sheetView>
  </sheetViews>
  <sheetFormatPr defaultColWidth="11.421875" defaultRowHeight="12.75"/>
  <cols>
    <col min="1" max="1" width="10.421875" style="0" customWidth="1"/>
    <col min="2" max="2" width="12.140625" style="0" customWidth="1"/>
    <col min="3" max="6" width="8.7109375" style="0" customWidth="1"/>
  </cols>
  <sheetData>
    <row r="1" ht="13.5" thickBot="1"/>
    <row r="2" spans="2:5" ht="13.5" thickBot="1">
      <c r="B2" s="11" t="s">
        <v>12</v>
      </c>
      <c r="C2" s="12"/>
      <c r="D2" s="10"/>
      <c r="E2" s="7" t="s">
        <v>11</v>
      </c>
    </row>
    <row r="4" ht="12.75">
      <c r="B4" s="6" t="str">
        <f>IF($D$2="","Z debe ser mayor que 1 y menor que 115",IF($D$2&lt;1,"¡ERROR! Z debe ser mayor que 1 y menor que 115",IF($D$2&gt;115,"¡ERROR! Z debe ser mayor que 1 y menor que 115","")))</f>
        <v>Z debe ser mayor que 1 y menor que 115</v>
      </c>
    </row>
    <row r="6" spans="2:6" ht="24" customHeight="1">
      <c r="B6" s="1"/>
      <c r="C6" s="4" t="s">
        <v>0</v>
      </c>
      <c r="D6" s="1"/>
      <c r="E6" s="1"/>
      <c r="F6" s="1"/>
    </row>
    <row r="7" spans="2:6" ht="24" customHeight="1">
      <c r="B7" s="3" t="s">
        <v>4</v>
      </c>
      <c r="C7" s="2">
        <f>IF(OR($B$18&lt;1,$B$18=""),"",IF($B$18=1,1,IF($B$18&gt;1,2,"")))</f>
      </c>
      <c r="D7" s="5" t="s">
        <v>1</v>
      </c>
      <c r="E7" s="1"/>
      <c r="F7" s="1"/>
    </row>
    <row r="8" spans="2:6" ht="24" customHeight="1">
      <c r="B8" s="3" t="s">
        <v>5</v>
      </c>
      <c r="C8" s="2">
        <f>IF(OR(C7&lt;2,$B$18="",C7=""),"",IF($B$18-2&lt;1,"",IF($B$18-2=1,"1","2")))</f>
      </c>
      <c r="D8" s="2">
        <f>IF(OR(C8&lt;2,$B$18="",C8=""),"",IF($B$18-4&lt;1,"",IF($B$18-4&lt;6,$B$18-4,6)))</f>
      </c>
      <c r="E8" s="5" t="s">
        <v>2</v>
      </c>
      <c r="F8" s="1"/>
    </row>
    <row r="9" spans="2:6" ht="24" customHeight="1">
      <c r="B9" s="3" t="s">
        <v>6</v>
      </c>
      <c r="C9" s="2">
        <f>IF(OR(D8&lt;6,$B$18="",D8=""),"",IF($B$18-10&lt;1,"",IF($B$18-10&lt;2,$B$18-10,2)))</f>
      </c>
      <c r="D9" s="2">
        <f>IF(OR(C9&lt;2,$B$18="",C9=""),"",IF($B$18-12&lt;1,"",IF($B$18-12&lt;6,$B$18-12,6)))</f>
      </c>
      <c r="E9" s="2">
        <f>IF(OR(C10&lt;2,$B$18="",C10=""),"",IF($B$18-20&lt;1,"",IF($B$18-20&lt;10,$B$18-20,10)))</f>
      </c>
      <c r="F9" s="5" t="s">
        <v>3</v>
      </c>
    </row>
    <row r="10" spans="2:6" ht="24" customHeight="1">
      <c r="B10" s="3" t="s">
        <v>7</v>
      </c>
      <c r="C10" s="2">
        <f>IF(OR(D9&lt;6,$B$18="",D9=""),"",IF($B$18-18&lt;1,"",IF($B$18-18&lt;2,$B$18-18,2)))</f>
      </c>
      <c r="D10" s="2">
        <f>IF(OR(E9&lt;10,$B$18="",E9=""),"",IF($B$18-30&lt;1,"",IF($B$18-30&lt;6,$B$18-30,6)))</f>
      </c>
      <c r="E10" s="2">
        <f>IF(OR(C11&lt;2,$B$18="",C11=""),"",IF($B$18-38&lt;1,"",IF($B$18-38&lt;10,$B$18-38,10)))</f>
      </c>
      <c r="F10" s="2">
        <f>IF(OR(C12&lt;2,$B$18="",C12=""),"",IF($B$18-56&lt;1,"",IF($B$18-56&lt;14,$B$18-56,14)))</f>
      </c>
    </row>
    <row r="11" spans="2:6" ht="24" customHeight="1">
      <c r="B11" s="3" t="s">
        <v>8</v>
      </c>
      <c r="C11" s="2">
        <f>IF(OR(D10&lt;6,$B$18="",D10=""),"",IF($B$18-36&lt;1,"",IF($B$18-36&lt;2,$B$18-36,2)))</f>
      </c>
      <c r="D11" s="2">
        <f>IF(OR(E10&lt;10,$B$18="",E10=""),"",IF($B$18-48&lt;1,"",IF($B$18-48&lt;6,$B$18-48,6)))</f>
      </c>
      <c r="E11" s="2">
        <f>IF(OR(F10&lt;14,$B$18="",F10=""),"",IF($B$18-70&lt;1,"",IF($B$18-70&lt;10,$B$18-70,10)))</f>
      </c>
      <c r="F11" s="2">
        <f>IF(OR(C13&lt;2,$B$18="",C13=""),"",IF($B$18-88&lt;1,"",IF($B$18-88&lt;14,$B$18-88,14)))</f>
      </c>
    </row>
    <row r="12" spans="2:6" ht="24" customHeight="1">
      <c r="B12" s="3" t="s">
        <v>9</v>
      </c>
      <c r="C12" s="2">
        <f>IF(OR(D11&lt;6,$B$18="",D11=""),"",IF($B$18-54&lt;1,"",IF($B$18-54&lt;2,$B$18-54,2)))</f>
      </c>
      <c r="D12" s="2">
        <f>IF(OR(E11&lt;10,$B$18="",E11=""),"",IF($B$18-80&lt;1,"",IF($B$18-80&lt;6,$B$18-80,6)))</f>
      </c>
      <c r="E12" s="2">
        <f>IF(OR(F11&lt;14,$B$18="",F11=""),"",IF($B$18-102&lt;1,"",IF($B$18-102&lt;10,$B$18-102,10)))</f>
      </c>
      <c r="F12" s="2"/>
    </row>
    <row r="13" spans="2:6" ht="24" customHeight="1">
      <c r="B13" s="3" t="s">
        <v>10</v>
      </c>
      <c r="C13" s="2">
        <f>IF(OR(D12&lt;6,$B$18="",D12=""),"",IF($B$18-86&lt;1,"",IF($B$18-86&lt;2,$B$18-86,2)))</f>
      </c>
      <c r="D13" s="2">
        <f>IF(OR(E12&lt;10,$B$18="",E12=""),"",IF($B$18-112&lt;1,"",IF($B$18-112&lt;6,$B$18-112,6)))</f>
      </c>
      <c r="E13" s="2"/>
      <c r="F13" s="2"/>
    </row>
    <row r="15" spans="3:4" ht="12.75">
      <c r="C15" s="8" t="s">
        <v>13</v>
      </c>
      <c r="D15" s="9" t="s">
        <v>14</v>
      </c>
    </row>
    <row r="18" ht="12.75" hidden="1">
      <c r="B18">
        <f>IF($D$2="","",IF($D$2&lt;1,"",IF($D$2&gt;115,"",$D$2)))</f>
      </c>
    </row>
    <row r="19" ht="12.75" hidden="1"/>
  </sheetData>
  <sheetProtection sheet="1" objects="1" scenarios="1"/>
  <protectedRanges>
    <protectedRange sqref="D2" name="Rango1"/>
  </protectedRanges>
  <mergeCells count="1">
    <mergeCell ref="B2:C2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2005-10-07T20:26:22Z</dcterms:created>
  <dcterms:modified xsi:type="dcterms:W3CDTF">2005-10-18T15:45:52Z</dcterms:modified>
  <cp:category/>
  <cp:version/>
  <cp:contentType/>
  <cp:contentStatus/>
</cp:coreProperties>
</file>